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Coda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E14" i="1"/>
  <c r="E13" i="1" s="1"/>
  <c r="F14" i="1"/>
  <c r="F13" i="1" s="1"/>
  <c r="G14" i="1"/>
  <c r="G13" i="1" s="1"/>
  <c r="H14" i="1"/>
  <c r="H13" i="1" s="1"/>
  <c r="I14" i="1"/>
  <c r="I13" i="1" s="1"/>
  <c r="K14" i="1"/>
  <c r="K13" i="1" s="1"/>
  <c r="J15" i="1"/>
  <c r="J16" i="1"/>
  <c r="D17" i="1"/>
  <c r="E17" i="1"/>
  <c r="F17" i="1"/>
  <c r="G17" i="1"/>
  <c r="H17" i="1"/>
  <c r="I17" i="1"/>
  <c r="J17" i="1" s="1"/>
  <c r="K17" i="1"/>
  <c r="J18" i="1"/>
  <c r="D19" i="1"/>
  <c r="E19" i="1"/>
  <c r="F19" i="1"/>
  <c r="G19" i="1"/>
  <c r="H19" i="1"/>
  <c r="J19" i="1" s="1"/>
  <c r="I19" i="1"/>
  <c r="K19" i="1"/>
  <c r="J20" i="1"/>
  <c r="J21" i="1"/>
  <c r="J22" i="1"/>
  <c r="J23" i="1"/>
  <c r="J24" i="1"/>
  <c r="D26" i="1"/>
  <c r="D25" i="1" s="1"/>
  <c r="E26" i="1"/>
  <c r="E25" i="1" s="1"/>
  <c r="F26" i="1"/>
  <c r="F25" i="1" s="1"/>
  <c r="G26" i="1"/>
  <c r="G25" i="1" s="1"/>
  <c r="H26" i="1"/>
  <c r="H25" i="1" s="1"/>
  <c r="I26" i="1"/>
  <c r="I25" i="1" s="1"/>
  <c r="K26" i="1"/>
  <c r="K25" i="1" s="1"/>
  <c r="J27" i="1"/>
  <c r="J28" i="1"/>
  <c r="J29" i="1"/>
  <c r="J30" i="1"/>
  <c r="J31" i="1"/>
  <c r="J32" i="1"/>
  <c r="J33" i="1"/>
  <c r="J34" i="1"/>
  <c r="D35" i="1"/>
  <c r="E35" i="1"/>
  <c r="F35" i="1"/>
  <c r="G35" i="1"/>
  <c r="H35" i="1"/>
  <c r="J35" i="1" s="1"/>
  <c r="I35" i="1"/>
  <c r="K35" i="1"/>
  <c r="J36" i="1"/>
  <c r="D37" i="1"/>
  <c r="E37" i="1"/>
  <c r="F37" i="1"/>
  <c r="G37" i="1"/>
  <c r="H37" i="1"/>
  <c r="J37" i="1" s="1"/>
  <c r="I37" i="1"/>
  <c r="K37" i="1"/>
  <c r="D38" i="1"/>
  <c r="E38" i="1"/>
  <c r="F38" i="1"/>
  <c r="G38" i="1"/>
  <c r="H38" i="1"/>
  <c r="J38" i="1" s="1"/>
  <c r="I38" i="1"/>
  <c r="K38" i="1"/>
  <c r="D39" i="1"/>
  <c r="E39" i="1"/>
  <c r="F39" i="1"/>
  <c r="G39" i="1"/>
  <c r="H39" i="1"/>
  <c r="J39" i="1" s="1"/>
  <c r="I39" i="1"/>
  <c r="K39" i="1"/>
  <c r="J40" i="1"/>
  <c r="D44" i="1"/>
  <c r="D43" i="1" s="1"/>
  <c r="D42" i="1" s="1"/>
  <c r="D41" i="1" s="1"/>
  <c r="E44" i="1"/>
  <c r="E43" i="1" s="1"/>
  <c r="E42" i="1" s="1"/>
  <c r="E41" i="1" s="1"/>
  <c r="F44" i="1"/>
  <c r="F43" i="1" s="1"/>
  <c r="F42" i="1" s="1"/>
  <c r="F41" i="1" s="1"/>
  <c r="G44" i="1"/>
  <c r="G43" i="1" s="1"/>
  <c r="G42" i="1" s="1"/>
  <c r="G41" i="1" s="1"/>
  <c r="H44" i="1"/>
  <c r="H43" i="1" s="1"/>
  <c r="I44" i="1"/>
  <c r="J44" i="1" s="1"/>
  <c r="K44" i="1"/>
  <c r="K43" i="1" s="1"/>
  <c r="K42" i="1" s="1"/>
  <c r="K41" i="1" s="1"/>
  <c r="J45" i="1"/>
  <c r="J46" i="1"/>
  <c r="J47" i="1"/>
  <c r="K11" i="1" l="1"/>
  <c r="K10" i="1" s="1"/>
  <c r="K12" i="1"/>
  <c r="H11" i="1"/>
  <c r="H12" i="1"/>
  <c r="J13" i="1"/>
  <c r="G11" i="1"/>
  <c r="G10" i="1" s="1"/>
  <c r="G12" i="1"/>
  <c r="F11" i="1"/>
  <c r="F10" i="1" s="1"/>
  <c r="F12" i="1"/>
  <c r="J25" i="1"/>
  <c r="E11" i="1"/>
  <c r="E10" i="1" s="1"/>
  <c r="E12" i="1"/>
  <c r="J43" i="1"/>
  <c r="H42" i="1"/>
  <c r="I12" i="1"/>
  <c r="I11" i="1"/>
  <c r="I10" i="1" s="1"/>
  <c r="D11" i="1"/>
  <c r="D10" i="1" s="1"/>
  <c r="D12" i="1"/>
  <c r="I43" i="1"/>
  <c r="I42" i="1" s="1"/>
  <c r="I41" i="1" s="1"/>
  <c r="J26" i="1"/>
  <c r="J14" i="1"/>
  <c r="J12" i="1" l="1"/>
  <c r="J11" i="1"/>
  <c r="J42" i="1"/>
  <c r="H41" i="1"/>
  <c r="J41" i="1" s="1"/>
  <c r="H10" i="1" l="1"/>
  <c r="J10" i="1" s="1"/>
</calcChain>
</file>

<file path=xl/sharedStrings.xml><?xml version="1.0" encoding="utf-8"?>
<sst xmlns="http://schemas.openxmlformats.org/spreadsheetml/2006/main" count="138" uniqueCount="138">
  <si>
    <t>JUDETUL  VASLUI</t>
  </si>
  <si>
    <t>COMUNA CODAESTI</t>
  </si>
  <si>
    <t xml:space="preserve"> Anexa 7</t>
  </si>
  <si>
    <t>Cont de executie - Detalierea cheltuielilor - Trimestrul: 2, Anul: 2017</t>
  </si>
  <si>
    <t>Capitolul: 51.02.01.03 - Autoritati executive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</si>
  <si>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</si>
  <si>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</si>
  <si>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</si>
  <si>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</si>
  <si>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</si>
  <si>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</si>
  <si>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</si>
  <si>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</si>
  <si>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</si>
  <si>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</si>
  <si>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</si>
  <si>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</si>
  <si>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</si>
  <si>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</si>
  <si>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</si>
  <si>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</si>
  <si>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</si>
  <si>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</si>
  <si>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</si>
  <si>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</si>
  <si>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</si>
  <si>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</si>
  <si>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</si>
  <si>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</si>
  <si>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</si>
  <si>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</si>
  <si>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</si>
  <si>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</si>
  <si>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</si>
  <si>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</si>
  <si>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</si>
  <si>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</si>
  <si>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19</t>
  </si>
  <si>
    <t>Indemnizatii platite unor persoane din afara unitatii</t>
  </si>
  <si>
    <t>10.01.12</t>
  </si>
  <si>
    <t>25</t>
  </si>
  <si>
    <t>Cheltuieli salariale in natura  (cod 10.02.01 la 10.02.06+10.02.30)</t>
  </si>
  <si>
    <t>10.02</t>
  </si>
  <si>
    <t>31</t>
  </si>
  <si>
    <t>Tichete de vacanta</t>
  </si>
  <si>
    <t>10.02.06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</si>
  <si>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</si>
  <si>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</si>
  <si>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</si>
  <si>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</si>
  <si>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</si>
  <si>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</si>
  <si>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</si>
  <si>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</si>
  <si>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</si>
  <si>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</si>
  <si>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</si>
  <si>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</si>
  <si>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</si>
  <si>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</si>
  <si>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</si>
  <si>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</si>
  <si>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</si>
  <si>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</si>
  <si>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</si>
  <si>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</si>
  <si>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</si>
  <si>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</si>
  <si>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</si>
  <si>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</si>
  <si>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45</t>
  </si>
  <si>
    <t>Incalzit, Iluminat si forta motrica</t>
  </si>
  <si>
    <t>20.01.03</t>
  </si>
  <si>
    <t>47</t>
  </si>
  <si>
    <t>Carburanti si lubrifianti</t>
  </si>
  <si>
    <t>20.01.05</t>
  </si>
  <si>
    <t>48</t>
  </si>
  <si>
    <t>Piese de schimb</t>
  </si>
  <si>
    <t>20.01.06</t>
  </si>
  <si>
    <t>50</t>
  </si>
  <si>
    <t xml:space="preserve">Posta, telecomunicatii, radio, tv, internet </t>
  </si>
  <si>
    <t>20.01.08</t>
  </si>
  <si>
    <t>51</t>
  </si>
  <si>
    <t xml:space="preserve">Materiale si prestari de servicii cu caracter functional </t>
  </si>
  <si>
    <t>20.01.09</t>
  </si>
  <si>
    <t>52</t>
  </si>
  <si>
    <t>Alte bunuri si servicii pentru intretinere si functionare</t>
  </si>
  <si>
    <t>20.01.30</t>
  </si>
  <si>
    <t>53</t>
  </si>
  <si>
    <t xml:space="preserve">Reparatii curente </t>
  </si>
  <si>
    <t>20.02</t>
  </si>
  <si>
    <t>73</t>
  </si>
  <si>
    <t>Pregatire profesionala</t>
  </si>
  <si>
    <t>20.13</t>
  </si>
  <si>
    <t>90</t>
  </si>
  <si>
    <t>Alte cheltuieli  (cod 20.30.01 la 20.30.04+20.30.06+20.30.07+20.30.09+20.30.30)</t>
  </si>
  <si>
    <t>20.30</t>
  </si>
  <si>
    <t>93</t>
  </si>
  <si>
    <t>Prime de asigurare non-viata</t>
  </si>
  <si>
    <t>20.30.03</t>
  </si>
  <si>
    <t>207</t>
  </si>
  <si>
    <t>PLATI EFECTUATE IN ANII PRECEDENTI SI RECUPERATE IN ANUL CURENT (cod 85)</t>
  </si>
  <si>
    <t>84</t>
  </si>
  <si>
    <t>209</t>
  </si>
  <si>
    <t>TITLUL XVIII PLATI EFECTUATE IN ANII PRECEDENTI SI RECUPERATE IN ANUL CURENT</t>
  </si>
  <si>
    <t>85</t>
  </si>
  <si>
    <t>210</t>
  </si>
  <si>
    <t>Plati efectuate in anii precedenti si recuperate in anul curent</t>
  </si>
  <si>
    <t>85.01</t>
  </si>
  <si>
    <t>211</t>
  </si>
  <si>
    <t>Plati efectuate in anii precedenti si recuperate in anul curent - sectiunea functionare</t>
  </si>
  <si>
    <t>85.01.01</t>
  </si>
  <si>
    <t>214</t>
  </si>
  <si>
    <t>SECŢIUNEA DE DEZVOLTARE (cod 51+55+56+70+79.d+84.d)</t>
  </si>
  <si>
    <t>001.02</t>
  </si>
  <si>
    <t>387</t>
  </si>
  <si>
    <t>CHELTUIELI DE CAPITAL  (cod 71+72)</t>
  </si>
  <si>
    <t>70</t>
  </si>
  <si>
    <t>389</t>
  </si>
  <si>
    <t>TITLUL XII  ACTIVE NEFINANCIARE  (cod 71.01 la 71.03)</t>
  </si>
  <si>
    <t>71</t>
  </si>
  <si>
    <t>390</t>
  </si>
  <si>
    <t>Active fixe</t>
  </si>
  <si>
    <t>71.01</t>
  </si>
  <si>
    <t>392</t>
  </si>
  <si>
    <t>Masini, echipamente si mijloace de transport</t>
  </si>
  <si>
    <t>71.01.02</t>
  </si>
  <si>
    <t>393</t>
  </si>
  <si>
    <t>Mobilier, aparatura birotica si alte active corporale</t>
  </si>
  <si>
    <t>71.01.03</t>
  </si>
  <si>
    <t>394</t>
  </si>
  <si>
    <t>Alte active fixe</t>
  </si>
  <si>
    <t>71.01.30</t>
  </si>
  <si>
    <t>ORDONATOR DE CREDITE,</t>
  </si>
  <si>
    <t>REBEGEA MIHAI</t>
  </si>
  <si>
    <t>.</t>
  </si>
  <si>
    <t>CONTABIL SEF,</t>
  </si>
  <si>
    <t>LIVINTI ANISOARA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</si>
</sst>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/>
      <c r="G7" s="5" t="s">
        <v>13</v>
      </c>
      <c r="H7" s="5" t="s">
        <v>14</v>
      </c>
      <c r="I7" s="5" t="s">
        <v>15</v>
      </c>
      <c r="J7" s="5" t="s">
        <v>16</v>
      </c>
      <c r="K7" s="5" t="s">
        <v>18</v>
      </c>
    </row>
    <row r="8" spans="1:11" s="6" customFormat="1" ht="21.75" thickBot="1" x14ac:dyDescent="0.3">
      <c r="A8" s="5"/>
      <c r="B8" s="5"/>
      <c r="C8" s="5"/>
      <c r="D8" s="5"/>
      <c r="E8" s="7" t="s">
        <v>11</v>
      </c>
      <c r="F8" s="7" t="s">
        <v>12</v>
      </c>
      <c r="G8" s="5"/>
      <c r="H8" s="5"/>
      <c r="I8" s="5"/>
      <c r="J8" s="5"/>
      <c r="K8" s="5"/>
    </row>
    <row r="9" spans="1:11" s="6" customFormat="1" ht="15.75" thickBot="1" x14ac:dyDescent="0.3">
      <c r="A9" s="5" t="s">
        <v>6</v>
      </c>
      <c r="B9" s="5"/>
      <c r="C9" s="7" t="s">
        <v>8</v>
      </c>
      <c r="D9" s="7">
        <v>1</v>
      </c>
      <c r="E9" s="7">
        <v>2</v>
      </c>
      <c r="F9" s="7">
        <v>3</v>
      </c>
      <c r="G9" s="7">
        <v>4</v>
      </c>
      <c r="H9" s="7">
        <v>5</v>
      </c>
      <c r="I9" s="7">
        <v>6</v>
      </c>
      <c r="J9" s="7" t="s">
        <v>17</v>
      </c>
      <c r="K9" s="7">
        <v>8</v>
      </c>
    </row>
    <row r="10" spans="1:11" s="6" customFormat="1" x14ac:dyDescent="0.25">
      <c r="A10" s="10" t="s">
        <v>19</v>
      </c>
      <c r="B10" s="10" t="s">
        <v>20</v>
      </c>
      <c r="C10" s="10" t="s">
        <v>21</v>
      </c>
      <c r="D10" s="11">
        <f>D11+D41</f>
        <v>1348500</v>
      </c>
      <c r="E10" s="11">
        <f>E11+E41</f>
        <v>1348500</v>
      </c>
      <c r="F10" s="11">
        <f>F11+F41</f>
        <v>631700</v>
      </c>
      <c r="G10" s="11">
        <f>G11+G41</f>
        <v>627615</v>
      </c>
      <c r="H10" s="11">
        <f>H11+H41</f>
        <v>627615</v>
      </c>
      <c r="I10" s="11">
        <f>I11+I41</f>
        <v>520233</v>
      </c>
      <c r="J10" s="11">
        <f>H10-I10</f>
        <v>107382</v>
      </c>
      <c r="K10" s="11">
        <f>K11+K41</f>
        <v>394081</v>
      </c>
    </row>
    <row r="11" spans="1:11" s="6" customFormat="1" ht="22.5" x14ac:dyDescent="0.25">
      <c r="A11" s="10" t="s">
        <v>22</v>
      </c>
      <c r="B11" s="10" t="s">
        <v>23</v>
      </c>
      <c r="C11" s="10" t="s">
        <v>24</v>
      </c>
      <c r="D11" s="11">
        <f>D13+D25+D40</f>
        <v>1238500</v>
      </c>
      <c r="E11" s="11">
        <f>E13+E25+E40</f>
        <v>1238500</v>
      </c>
      <c r="F11" s="11">
        <f>F13+F25+F40</f>
        <v>577700</v>
      </c>
      <c r="G11" s="11">
        <f>G13+G25+G40</f>
        <v>573615</v>
      </c>
      <c r="H11" s="11">
        <f>H13+H25+H40</f>
        <v>573615</v>
      </c>
      <c r="I11" s="11">
        <f>I13+I25+I40</f>
        <v>500297</v>
      </c>
      <c r="J11" s="11">
        <f>H11-I11</f>
        <v>73318</v>
      </c>
      <c r="K11" s="11">
        <f>K13+K25+K40</f>
        <v>216921</v>
      </c>
    </row>
    <row r="12" spans="1:11" s="6" customFormat="1" ht="22.5" x14ac:dyDescent="0.25">
      <c r="A12" s="10" t="s">
        <v>25</v>
      </c>
      <c r="B12" s="10" t="s">
        <v>26</v>
      </c>
      <c r="C12" s="10" t="s">
        <v>27</v>
      </c>
      <c r="D12" s="11">
        <f>D13+D25</f>
        <v>1238500</v>
      </c>
      <c r="E12" s="11">
        <f>E13+E25</f>
        <v>1238500</v>
      </c>
      <c r="F12" s="11">
        <f>F13+F25</f>
        <v>577700</v>
      </c>
      <c r="G12" s="11">
        <f>G13+G25</f>
        <v>577700</v>
      </c>
      <c r="H12" s="11">
        <f>H13+H25</f>
        <v>577700</v>
      </c>
      <c r="I12" s="11">
        <f>I13+I25</f>
        <v>504382</v>
      </c>
      <c r="J12" s="11">
        <f>H12-I12</f>
        <v>73318</v>
      </c>
      <c r="K12" s="11">
        <f>K13+K25</f>
        <v>216921</v>
      </c>
    </row>
    <row r="13" spans="1:11" s="6" customFormat="1" ht="22.5" x14ac:dyDescent="0.25">
      <c r="A13" s="10" t="s">
        <v>28</v>
      </c>
      <c r="B13" s="10" t="s">
        <v>29</v>
      </c>
      <c r="C13" s="10" t="s">
        <v>30</v>
      </c>
      <c r="D13" s="11">
        <f>D14+D17+D19</f>
        <v>805000</v>
      </c>
      <c r="E13" s="11">
        <f>E14+E17+E19</f>
        <v>805000</v>
      </c>
      <c r="F13" s="11">
        <f>F14+F17+F19</f>
        <v>381000</v>
      </c>
      <c r="G13" s="11">
        <f>G14+G17+G19</f>
        <v>381000</v>
      </c>
      <c r="H13" s="11">
        <f>H14+H17+H19</f>
        <v>381000</v>
      </c>
      <c r="I13" s="11">
        <f>I14+I17+I19</f>
        <v>320392</v>
      </c>
      <c r="J13" s="11">
        <f>H13-I13</f>
        <v>60608</v>
      </c>
      <c r="K13" s="11">
        <f>K14+K17+K19</f>
        <v>329190</v>
      </c>
    </row>
    <row r="14" spans="1:11" s="6" customFormat="1" x14ac:dyDescent="0.25">
      <c r="A14" s="10" t="s">
        <v>31</v>
      </c>
      <c r="B14" s="10" t="s">
        <v>32</v>
      </c>
      <c r="C14" s="10" t="s">
        <v>33</v>
      </c>
      <c r="D14" s="11">
        <f>D15+D16</f>
        <v>651100</v>
      </c>
      <c r="E14" s="11">
        <f>E15+E16</f>
        <v>651100</v>
      </c>
      <c r="F14" s="11">
        <f>F15+F16</f>
        <v>319400</v>
      </c>
      <c r="G14" s="11">
        <f>G15+G16</f>
        <v>319400</v>
      </c>
      <c r="H14" s="11">
        <f>H15+H16</f>
        <v>319400</v>
      </c>
      <c r="I14" s="11">
        <f>I15+I16</f>
        <v>267333</v>
      </c>
      <c r="J14" s="11">
        <f>H14-I14</f>
        <v>52067</v>
      </c>
      <c r="K14" s="11">
        <f>K15+K16</f>
        <v>274497</v>
      </c>
    </row>
    <row r="15" spans="1:11" s="6" customFormat="1" x14ac:dyDescent="0.25">
      <c r="A15" s="10" t="s">
        <v>34</v>
      </c>
      <c r="B15" s="10" t="s">
        <v>35</v>
      </c>
      <c r="C15" s="10" t="s">
        <v>36</v>
      </c>
      <c r="D15" s="11">
        <v>593250</v>
      </c>
      <c r="E15" s="11">
        <v>593250</v>
      </c>
      <c r="F15" s="11">
        <v>292400</v>
      </c>
      <c r="G15" s="11">
        <v>292400</v>
      </c>
      <c r="H15" s="11">
        <v>292400</v>
      </c>
      <c r="I15" s="11">
        <v>245957</v>
      </c>
      <c r="J15" s="11">
        <f>H15-I15</f>
        <v>46443</v>
      </c>
      <c r="K15" s="11">
        <v>254094</v>
      </c>
    </row>
    <row r="16" spans="1:11" s="6" customFormat="1" ht="22.5" x14ac:dyDescent="0.25">
      <c r="A16" s="10" t="s">
        <v>37</v>
      </c>
      <c r="B16" s="10" t="s">
        <v>38</v>
      </c>
      <c r="C16" s="10" t="s">
        <v>39</v>
      </c>
      <c r="D16" s="11">
        <v>57850</v>
      </c>
      <c r="E16" s="11">
        <v>57850</v>
      </c>
      <c r="F16" s="11">
        <v>27000</v>
      </c>
      <c r="G16" s="11">
        <v>27000</v>
      </c>
      <c r="H16" s="11">
        <v>27000</v>
      </c>
      <c r="I16" s="11">
        <v>21376</v>
      </c>
      <c r="J16" s="11">
        <f>H16-I16</f>
        <v>5624</v>
      </c>
      <c r="K16" s="11">
        <v>20403</v>
      </c>
    </row>
    <row r="17" spans="1:11" s="6" customFormat="1" ht="22.5" x14ac:dyDescent="0.25">
      <c r="A17" s="10" t="s">
        <v>40</v>
      </c>
      <c r="B17" s="10" t="s">
        <v>41</v>
      </c>
      <c r="C17" s="10" t="s">
        <v>42</v>
      </c>
      <c r="D17" s="11">
        <f>+D18</f>
        <v>26100</v>
      </c>
      <c r="E17" s="11">
        <f>+E18</f>
        <v>26100</v>
      </c>
      <c r="F17" s="11">
        <f>+F18</f>
        <v>0</v>
      </c>
      <c r="G17" s="11">
        <f>+G18</f>
        <v>0</v>
      </c>
      <c r="H17" s="11">
        <f>+H18</f>
        <v>0</v>
      </c>
      <c r="I17" s="11">
        <f>+I18</f>
        <v>0</v>
      </c>
      <c r="J17" s="11">
        <f>H17-I17</f>
        <v>0</v>
      </c>
      <c r="K17" s="11">
        <f>+K18</f>
        <v>0</v>
      </c>
    </row>
    <row r="18" spans="1:11" s="6" customFormat="1" x14ac:dyDescent="0.25">
      <c r="A18" s="10" t="s">
        <v>43</v>
      </c>
      <c r="B18" s="10" t="s">
        <v>44</v>
      </c>
      <c r="C18" s="10" t="s">
        <v>45</v>
      </c>
      <c r="D18" s="11">
        <v>26100</v>
      </c>
      <c r="E18" s="11">
        <v>26100</v>
      </c>
      <c r="F18" s="11">
        <v>0</v>
      </c>
      <c r="G18" s="11">
        <v>0</v>
      </c>
      <c r="H18" s="11">
        <v>0</v>
      </c>
      <c r="I18" s="11">
        <v>0</v>
      </c>
      <c r="J18" s="11">
        <f>H18-I18</f>
        <v>0</v>
      </c>
      <c r="K18" s="11">
        <v>0</v>
      </c>
    </row>
    <row r="19" spans="1:11" s="6" customFormat="1" x14ac:dyDescent="0.25">
      <c r="A19" s="10" t="s">
        <v>46</v>
      </c>
      <c r="B19" s="10" t="s">
        <v>47</v>
      </c>
      <c r="C19" s="10" t="s">
        <v>48</v>
      </c>
      <c r="D19" s="11">
        <f>D20+D21+D22+D23+D24</f>
        <v>127800</v>
      </c>
      <c r="E19" s="11">
        <f>E20+E21+E22+E23+E24</f>
        <v>127800</v>
      </c>
      <c r="F19" s="11">
        <f>F20+F21+F22+F23+F24</f>
        <v>61600</v>
      </c>
      <c r="G19" s="11">
        <f>G20+G21+G22+G23+G24</f>
        <v>61600</v>
      </c>
      <c r="H19" s="11">
        <f>H20+H21+H22+H23+H24</f>
        <v>61600</v>
      </c>
      <c r="I19" s="11">
        <f>I20+I21+I22+I23+I24</f>
        <v>53059</v>
      </c>
      <c r="J19" s="11">
        <f>H19-I19</f>
        <v>8541</v>
      </c>
      <c r="K19" s="11">
        <f>K20+K21+K22+K23+K24</f>
        <v>54693</v>
      </c>
    </row>
    <row r="20" spans="1:11" s="6" customFormat="1" x14ac:dyDescent="0.25">
      <c r="A20" s="10" t="s">
        <v>49</v>
      </c>
      <c r="B20" s="10" t="s">
        <v>50</v>
      </c>
      <c r="C20" s="10" t="s">
        <v>51</v>
      </c>
      <c r="D20" s="11">
        <v>88050</v>
      </c>
      <c r="E20" s="11">
        <v>88050</v>
      </c>
      <c r="F20" s="11">
        <v>42050</v>
      </c>
      <c r="G20" s="11">
        <v>42050</v>
      </c>
      <c r="H20" s="11">
        <v>42050</v>
      </c>
      <c r="I20" s="11">
        <v>37241</v>
      </c>
      <c r="J20" s="11">
        <f>H20-I20</f>
        <v>4809</v>
      </c>
      <c r="K20" s="11">
        <v>37991</v>
      </c>
    </row>
    <row r="21" spans="1:11" s="6" customFormat="1" x14ac:dyDescent="0.25">
      <c r="A21" s="10" t="s">
        <v>52</v>
      </c>
      <c r="B21" s="10" t="s">
        <v>53</v>
      </c>
      <c r="C21" s="10" t="s">
        <v>54</v>
      </c>
      <c r="D21" s="11">
        <v>3100</v>
      </c>
      <c r="E21" s="11">
        <v>3100</v>
      </c>
      <c r="F21" s="11">
        <v>1500</v>
      </c>
      <c r="G21" s="11">
        <v>1500</v>
      </c>
      <c r="H21" s="11">
        <v>1500</v>
      </c>
      <c r="I21" s="11">
        <v>1236</v>
      </c>
      <c r="J21" s="11">
        <f>H21-I21</f>
        <v>264</v>
      </c>
      <c r="K21" s="11">
        <v>1277</v>
      </c>
    </row>
    <row r="22" spans="1:11" s="6" customFormat="1" x14ac:dyDescent="0.25">
      <c r="A22" s="10" t="s">
        <v>55</v>
      </c>
      <c r="B22" s="10" t="s">
        <v>56</v>
      </c>
      <c r="C22" s="10" t="s">
        <v>57</v>
      </c>
      <c r="D22" s="11">
        <v>29200</v>
      </c>
      <c r="E22" s="11">
        <v>29200</v>
      </c>
      <c r="F22" s="11">
        <v>14400</v>
      </c>
      <c r="G22" s="11">
        <v>14400</v>
      </c>
      <c r="H22" s="11">
        <v>14400</v>
      </c>
      <c r="I22" s="11">
        <v>12840</v>
      </c>
      <c r="J22" s="11">
        <f>H22-I22</f>
        <v>1560</v>
      </c>
      <c r="K22" s="11">
        <v>13261</v>
      </c>
    </row>
    <row r="23" spans="1:11" s="6" customFormat="1" ht="22.5" x14ac:dyDescent="0.25">
      <c r="A23" s="10" t="s">
        <v>58</v>
      </c>
      <c r="B23" s="10" t="s">
        <v>59</v>
      </c>
      <c r="C23" s="10" t="s">
        <v>60</v>
      </c>
      <c r="D23" s="11">
        <v>1090</v>
      </c>
      <c r="E23" s="11">
        <v>1090</v>
      </c>
      <c r="F23" s="11">
        <v>530</v>
      </c>
      <c r="G23" s="11">
        <v>530</v>
      </c>
      <c r="H23" s="11">
        <v>530</v>
      </c>
      <c r="I23" s="11">
        <v>332</v>
      </c>
      <c r="J23" s="11">
        <f>H23-I23</f>
        <v>198</v>
      </c>
      <c r="K23" s="11">
        <v>343</v>
      </c>
    </row>
    <row r="24" spans="1:11" s="6" customFormat="1" x14ac:dyDescent="0.25">
      <c r="A24" s="10" t="s">
        <v>61</v>
      </c>
      <c r="B24" s="10" t="s">
        <v>62</v>
      </c>
      <c r="C24" s="10" t="s">
        <v>63</v>
      </c>
      <c r="D24" s="11">
        <v>6360</v>
      </c>
      <c r="E24" s="11">
        <v>6360</v>
      </c>
      <c r="F24" s="11">
        <v>3120</v>
      </c>
      <c r="G24" s="11">
        <v>3120</v>
      </c>
      <c r="H24" s="11">
        <v>3120</v>
      </c>
      <c r="I24" s="11">
        <v>1410</v>
      </c>
      <c r="J24" s="11">
        <f>H24-I24</f>
        <v>1710</v>
      </c>
      <c r="K24" s="11">
        <v>1821</v>
      </c>
    </row>
    <row r="25" spans="1:11" s="6" customFormat="1" ht="22.5" x14ac:dyDescent="0.25">
      <c r="A25" s="10" t="s">
        <v>64</v>
      </c>
      <c r="B25" s="10" t="s">
        <v>65</v>
      </c>
      <c r="C25" s="10" t="s">
        <v>66</v>
      </c>
      <c r="D25" s="11">
        <f>D26+D33+D34+D35</f>
        <v>433500</v>
      </c>
      <c r="E25" s="11">
        <f>E26+E33+E34+E35</f>
        <v>433500</v>
      </c>
      <c r="F25" s="11">
        <f>F26+F33+F34+F35</f>
        <v>196700</v>
      </c>
      <c r="G25" s="11">
        <f>G26+G33+G34+G35</f>
        <v>196700</v>
      </c>
      <c r="H25" s="11">
        <f>H26+H33+H34+H35</f>
        <v>196700</v>
      </c>
      <c r="I25" s="11">
        <f>I26+I33+I34+I35</f>
        <v>183990</v>
      </c>
      <c r="J25" s="11">
        <f>H25-I25</f>
        <v>12710</v>
      </c>
      <c r="K25" s="11">
        <f>K26+K33+K34+K35</f>
        <v>-112269</v>
      </c>
    </row>
    <row r="26" spans="1:11" s="6" customFormat="1" x14ac:dyDescent="0.25">
      <c r="A26" s="10" t="s">
        <v>67</v>
      </c>
      <c r="B26" s="10" t="s">
        <v>68</v>
      </c>
      <c r="C26" s="10" t="s">
        <v>69</v>
      </c>
      <c r="D26" s="11">
        <f>+D27+D28+D29+D30+D31+D32</f>
        <v>385000</v>
      </c>
      <c r="E26" s="11">
        <f>+E27+E28+E29+E30+E31+E32</f>
        <v>385000</v>
      </c>
      <c r="F26" s="11">
        <f>+F27+F28+F29+F30+F31+F32</f>
        <v>186700</v>
      </c>
      <c r="G26" s="11">
        <f>+G27+G28+G29+G30+G31+G32</f>
        <v>186700</v>
      </c>
      <c r="H26" s="11">
        <f>+H27+H28+H29+H30+H31+H32</f>
        <v>186700</v>
      </c>
      <c r="I26" s="11">
        <f>+I27+I28+I29+I30+I31+I32</f>
        <v>183705</v>
      </c>
      <c r="J26" s="11">
        <f>H26-I26</f>
        <v>2995</v>
      </c>
      <c r="K26" s="11">
        <f>+K27+K28+K29+K30+K31+K32</f>
        <v>-112554</v>
      </c>
    </row>
    <row r="27" spans="1:11" s="6" customFormat="1" x14ac:dyDescent="0.25">
      <c r="A27" s="10" t="s">
        <v>70</v>
      </c>
      <c r="B27" s="10" t="s">
        <v>71</v>
      </c>
      <c r="C27" s="10" t="s">
        <v>72</v>
      </c>
      <c r="D27" s="11">
        <v>30000</v>
      </c>
      <c r="E27" s="11">
        <v>30000</v>
      </c>
      <c r="F27" s="11">
        <v>0</v>
      </c>
      <c r="G27" s="11">
        <v>0</v>
      </c>
      <c r="H27" s="11">
        <v>0</v>
      </c>
      <c r="I27" s="11">
        <v>0</v>
      </c>
      <c r="J27" s="11">
        <f>H27-I27</f>
        <v>0</v>
      </c>
      <c r="K27" s="11">
        <v>0</v>
      </c>
    </row>
    <row r="28" spans="1:11" s="6" customFormat="1" x14ac:dyDescent="0.25">
      <c r="A28" s="10" t="s">
        <v>73</v>
      </c>
      <c r="B28" s="10" t="s">
        <v>74</v>
      </c>
      <c r="C28" s="10" t="s">
        <v>75</v>
      </c>
      <c r="D28" s="11">
        <v>75000</v>
      </c>
      <c r="E28" s="11">
        <v>75000</v>
      </c>
      <c r="F28" s="11">
        <v>28000</v>
      </c>
      <c r="G28" s="11">
        <v>28000</v>
      </c>
      <c r="H28" s="11">
        <v>28000</v>
      </c>
      <c r="I28" s="11">
        <v>27500</v>
      </c>
      <c r="J28" s="11">
        <f>H28-I28</f>
        <v>500</v>
      </c>
      <c r="K28" s="11">
        <v>27500</v>
      </c>
    </row>
    <row r="29" spans="1:11" s="6" customFormat="1" x14ac:dyDescent="0.25">
      <c r="A29" s="10" t="s">
        <v>76</v>
      </c>
      <c r="B29" s="10" t="s">
        <v>77</v>
      </c>
      <c r="C29" s="10" t="s">
        <v>78</v>
      </c>
      <c r="D29" s="11">
        <v>20000</v>
      </c>
      <c r="E29" s="11">
        <v>20000</v>
      </c>
      <c r="F29" s="11">
        <v>2700</v>
      </c>
      <c r="G29" s="11">
        <v>2700</v>
      </c>
      <c r="H29" s="11">
        <v>2700</v>
      </c>
      <c r="I29" s="11">
        <v>1457</v>
      </c>
      <c r="J29" s="11">
        <f>H29-I29</f>
        <v>1243</v>
      </c>
      <c r="K29" s="11">
        <v>1457</v>
      </c>
    </row>
    <row r="30" spans="1:11" s="6" customFormat="1" x14ac:dyDescent="0.25">
      <c r="A30" s="10" t="s">
        <v>79</v>
      </c>
      <c r="B30" s="10" t="s">
        <v>80</v>
      </c>
      <c r="C30" s="10" t="s">
        <v>81</v>
      </c>
      <c r="D30" s="11">
        <v>55000</v>
      </c>
      <c r="E30" s="11">
        <v>55000</v>
      </c>
      <c r="F30" s="11">
        <v>27000</v>
      </c>
      <c r="G30" s="11">
        <v>27000</v>
      </c>
      <c r="H30" s="11">
        <v>27000</v>
      </c>
      <c r="I30" s="11">
        <v>25892</v>
      </c>
      <c r="J30" s="11">
        <f>H30-I30</f>
        <v>1108</v>
      </c>
      <c r="K30" s="11">
        <v>17648</v>
      </c>
    </row>
    <row r="31" spans="1:11" s="6" customFormat="1" ht="22.5" x14ac:dyDescent="0.25">
      <c r="A31" s="10" t="s">
        <v>82</v>
      </c>
      <c r="B31" s="10" t="s">
        <v>83</v>
      </c>
      <c r="C31" s="10" t="s">
        <v>84</v>
      </c>
      <c r="D31" s="11">
        <v>88000</v>
      </c>
      <c r="E31" s="11">
        <v>88000</v>
      </c>
      <c r="F31" s="11">
        <v>52000</v>
      </c>
      <c r="G31" s="11">
        <v>52000</v>
      </c>
      <c r="H31" s="11">
        <v>52000</v>
      </c>
      <c r="I31" s="11">
        <v>51973</v>
      </c>
      <c r="J31" s="11">
        <f>H31-I31</f>
        <v>27</v>
      </c>
      <c r="K31" s="11">
        <v>50908</v>
      </c>
    </row>
    <row r="32" spans="1:11" s="6" customFormat="1" ht="22.5" x14ac:dyDescent="0.25">
      <c r="A32" s="10" t="s">
        <v>85</v>
      </c>
      <c r="B32" s="10" t="s">
        <v>86</v>
      </c>
      <c r="C32" s="10" t="s">
        <v>87</v>
      </c>
      <c r="D32" s="11">
        <v>117000</v>
      </c>
      <c r="E32" s="11">
        <v>117000</v>
      </c>
      <c r="F32" s="11">
        <v>77000</v>
      </c>
      <c r="G32" s="11">
        <v>77000</v>
      </c>
      <c r="H32" s="11">
        <v>77000</v>
      </c>
      <c r="I32" s="11">
        <v>76883</v>
      </c>
      <c r="J32" s="11">
        <f>H32-I32</f>
        <v>117</v>
      </c>
      <c r="K32" s="11">
        <v>-210067</v>
      </c>
    </row>
    <row r="33" spans="1:11" s="6" customFormat="1" x14ac:dyDescent="0.25">
      <c r="A33" s="10" t="s">
        <v>88</v>
      </c>
      <c r="B33" s="10" t="s">
        <v>89</v>
      </c>
      <c r="C33" s="10" t="s">
        <v>90</v>
      </c>
      <c r="D33" s="11">
        <v>15000</v>
      </c>
      <c r="E33" s="11">
        <v>15000</v>
      </c>
      <c r="F33" s="11">
        <v>0</v>
      </c>
      <c r="G33" s="11">
        <v>0</v>
      </c>
      <c r="H33" s="11">
        <v>0</v>
      </c>
      <c r="I33" s="11">
        <v>0</v>
      </c>
      <c r="J33" s="11">
        <f>H33-I33</f>
        <v>0</v>
      </c>
      <c r="K33" s="11">
        <v>0</v>
      </c>
    </row>
    <row r="34" spans="1:11" s="6" customFormat="1" x14ac:dyDescent="0.25">
      <c r="A34" s="10" t="s">
        <v>91</v>
      </c>
      <c r="B34" s="10" t="s">
        <v>92</v>
      </c>
      <c r="C34" s="10" t="s">
        <v>93</v>
      </c>
      <c r="D34" s="11">
        <v>30000</v>
      </c>
      <c r="E34" s="11">
        <v>30000</v>
      </c>
      <c r="F34" s="11">
        <v>10000</v>
      </c>
      <c r="G34" s="11">
        <v>10000</v>
      </c>
      <c r="H34" s="11">
        <v>10000</v>
      </c>
      <c r="I34" s="11">
        <v>285</v>
      </c>
      <c r="J34" s="11">
        <f>H34-I34</f>
        <v>9715</v>
      </c>
      <c r="K34" s="11">
        <v>285</v>
      </c>
    </row>
    <row r="35" spans="1:11" s="6" customFormat="1" ht="33" x14ac:dyDescent="0.25">
      <c r="A35" s="10" t="s">
        <v>94</v>
      </c>
      <c r="B35" s="10" t="s">
        <v>95</v>
      </c>
      <c r="C35" s="10" t="s">
        <v>96</v>
      </c>
      <c r="D35" s="11">
        <f>+D36</f>
        <v>3500</v>
      </c>
      <c r="E35" s="11">
        <f>+E36</f>
        <v>3500</v>
      </c>
      <c r="F35" s="11">
        <f>+F36</f>
        <v>0</v>
      </c>
      <c r="G35" s="11">
        <f>+G36</f>
        <v>0</v>
      </c>
      <c r="H35" s="11">
        <f>+H36</f>
        <v>0</v>
      </c>
      <c r="I35" s="11">
        <f>+I36</f>
        <v>0</v>
      </c>
      <c r="J35" s="11">
        <f>H35-I35</f>
        <v>0</v>
      </c>
      <c r="K35" s="11">
        <f>+K36</f>
        <v>0</v>
      </c>
    </row>
    <row r="36" spans="1:11" s="6" customFormat="1" x14ac:dyDescent="0.25">
      <c r="A36" s="10" t="s">
        <v>97</v>
      </c>
      <c r="B36" s="10" t="s">
        <v>98</v>
      </c>
      <c r="C36" s="10" t="s">
        <v>99</v>
      </c>
      <c r="D36" s="11">
        <v>3500</v>
      </c>
      <c r="E36" s="11">
        <v>3500</v>
      </c>
      <c r="F36" s="11">
        <v>0</v>
      </c>
      <c r="G36" s="11">
        <v>0</v>
      </c>
      <c r="H36" s="11">
        <v>0</v>
      </c>
      <c r="I36" s="11">
        <v>0</v>
      </c>
      <c r="J36" s="11">
        <f>H36-I36</f>
        <v>0</v>
      </c>
      <c r="K36" s="11">
        <v>0</v>
      </c>
    </row>
    <row r="37" spans="1:11" s="6" customFormat="1" ht="22.5" x14ac:dyDescent="0.25">
      <c r="A37" s="10" t="s">
        <v>100</v>
      </c>
      <c r="B37" s="10" t="s">
        <v>101</v>
      </c>
      <c r="C37" s="10" t="s">
        <v>102</v>
      </c>
      <c r="D37" s="11">
        <f>D40</f>
        <v>0</v>
      </c>
      <c r="E37" s="11">
        <f>E40</f>
        <v>0</v>
      </c>
      <c r="F37" s="11">
        <f>F40</f>
        <v>0</v>
      </c>
      <c r="G37" s="11">
        <f>G40</f>
        <v>-4085</v>
      </c>
      <c r="H37" s="11">
        <f>H40</f>
        <v>-4085</v>
      </c>
      <c r="I37" s="11">
        <f>I40</f>
        <v>-4085</v>
      </c>
      <c r="J37" s="11">
        <f>H37-I37</f>
        <v>0</v>
      </c>
      <c r="K37" s="11">
        <f>K40</f>
        <v>0</v>
      </c>
    </row>
    <row r="38" spans="1:11" s="6" customFormat="1" ht="22.5" x14ac:dyDescent="0.25">
      <c r="A38" s="10" t="s">
        <v>103</v>
      </c>
      <c r="B38" s="10" t="s">
        <v>104</v>
      </c>
      <c r="C38" s="10" t="s">
        <v>105</v>
      </c>
      <c r="D38" s="11">
        <f>D40</f>
        <v>0</v>
      </c>
      <c r="E38" s="11">
        <f>E40</f>
        <v>0</v>
      </c>
      <c r="F38" s="11">
        <f>F40</f>
        <v>0</v>
      </c>
      <c r="G38" s="11">
        <f>G40</f>
        <v>-4085</v>
      </c>
      <c r="H38" s="11">
        <f>H40</f>
        <v>-4085</v>
      </c>
      <c r="I38" s="11">
        <f>I40</f>
        <v>-4085</v>
      </c>
      <c r="J38" s="11">
        <f>H38-I38</f>
        <v>0</v>
      </c>
      <c r="K38" s="11">
        <f>K40</f>
        <v>0</v>
      </c>
    </row>
    <row r="39" spans="1:11" s="6" customFormat="1" ht="22.5" x14ac:dyDescent="0.25">
      <c r="A39" s="10" t="s">
        <v>106</v>
      </c>
      <c r="B39" s="10" t="s">
        <v>107</v>
      </c>
      <c r="C39" s="10" t="s">
        <v>108</v>
      </c>
      <c r="D39" s="11">
        <f>D40</f>
        <v>0</v>
      </c>
      <c r="E39" s="11">
        <f>E40</f>
        <v>0</v>
      </c>
      <c r="F39" s="11">
        <f>F40</f>
        <v>0</v>
      </c>
      <c r="G39" s="11">
        <f>G40</f>
        <v>-4085</v>
      </c>
      <c r="H39" s="11">
        <f>H40</f>
        <v>-4085</v>
      </c>
      <c r="I39" s="11">
        <f>I40</f>
        <v>-4085</v>
      </c>
      <c r="J39" s="11">
        <f>H39-I39</f>
        <v>0</v>
      </c>
      <c r="K39" s="11">
        <f>K40</f>
        <v>0</v>
      </c>
    </row>
    <row r="40" spans="1:11" s="6" customFormat="1" ht="22.5" x14ac:dyDescent="0.25">
      <c r="A40" s="10" t="s">
        <v>109</v>
      </c>
      <c r="B40" s="10" t="s">
        <v>110</v>
      </c>
      <c r="C40" s="10" t="s">
        <v>111</v>
      </c>
      <c r="D40" s="11">
        <v>0</v>
      </c>
      <c r="E40" s="11">
        <v>0</v>
      </c>
      <c r="F40" s="11">
        <v>0</v>
      </c>
      <c r="G40" s="11">
        <v>-4085</v>
      </c>
      <c r="H40" s="11">
        <v>-4085</v>
      </c>
      <c r="I40" s="11">
        <v>-4085</v>
      </c>
      <c r="J40" s="11">
        <f>H40-I40</f>
        <v>0</v>
      </c>
      <c r="K40" s="11">
        <v>0</v>
      </c>
    </row>
    <row r="41" spans="1:11" s="6" customFormat="1" ht="22.5" x14ac:dyDescent="0.25">
      <c r="A41" s="10" t="s">
        <v>112</v>
      </c>
      <c r="B41" s="10" t="s">
        <v>113</v>
      </c>
      <c r="C41" s="10" t="s">
        <v>114</v>
      </c>
      <c r="D41" s="11">
        <f>+D42</f>
        <v>110000</v>
      </c>
      <c r="E41" s="11">
        <f>+E42</f>
        <v>110000</v>
      </c>
      <c r="F41" s="11">
        <f>+F42</f>
        <v>54000</v>
      </c>
      <c r="G41" s="11">
        <f>+G42</f>
        <v>54000</v>
      </c>
      <c r="H41" s="11">
        <f>+H42</f>
        <v>54000</v>
      </c>
      <c r="I41" s="11">
        <f>+I42</f>
        <v>19936</v>
      </c>
      <c r="J41" s="11">
        <f>H41-I41</f>
        <v>34064</v>
      </c>
      <c r="K41" s="11">
        <f>+K42</f>
        <v>177160</v>
      </c>
    </row>
    <row r="42" spans="1:11" s="6" customFormat="1" x14ac:dyDescent="0.25">
      <c r="A42" s="10" t="s">
        <v>115</v>
      </c>
      <c r="B42" s="10" t="s">
        <v>116</v>
      </c>
      <c r="C42" s="10" t="s">
        <v>117</v>
      </c>
      <c r="D42" s="11">
        <f>D43</f>
        <v>110000</v>
      </c>
      <c r="E42" s="11">
        <f>E43</f>
        <v>110000</v>
      </c>
      <c r="F42" s="11">
        <f>F43</f>
        <v>54000</v>
      </c>
      <c r="G42" s="11">
        <f>G43</f>
        <v>54000</v>
      </c>
      <c r="H42" s="11">
        <f>H43</f>
        <v>54000</v>
      </c>
      <c r="I42" s="11">
        <f>I43</f>
        <v>19936</v>
      </c>
      <c r="J42" s="11">
        <f>H42-I42</f>
        <v>34064</v>
      </c>
      <c r="K42" s="11">
        <f>K43</f>
        <v>177160</v>
      </c>
    </row>
    <row r="43" spans="1:11" s="6" customFormat="1" ht="22.5" x14ac:dyDescent="0.25">
      <c r="A43" s="10" t="s">
        <v>118</v>
      </c>
      <c r="B43" s="10" t="s">
        <v>119</v>
      </c>
      <c r="C43" s="10" t="s">
        <v>120</v>
      </c>
      <c r="D43" s="11">
        <f>D44</f>
        <v>110000</v>
      </c>
      <c r="E43" s="11">
        <f>E44</f>
        <v>110000</v>
      </c>
      <c r="F43" s="11">
        <f>F44</f>
        <v>54000</v>
      </c>
      <c r="G43" s="11">
        <f>G44</f>
        <v>54000</v>
      </c>
      <c r="H43" s="11">
        <f>H44</f>
        <v>54000</v>
      </c>
      <c r="I43" s="11">
        <f>I44</f>
        <v>19936</v>
      </c>
      <c r="J43" s="11">
        <f>H43-I43</f>
        <v>34064</v>
      </c>
      <c r="K43" s="11">
        <f>K44</f>
        <v>177160</v>
      </c>
    </row>
    <row r="44" spans="1:11" s="6" customFormat="1" x14ac:dyDescent="0.25">
      <c r="A44" s="10" t="s">
        <v>121</v>
      </c>
      <c r="B44" s="10" t="s">
        <v>122</v>
      </c>
      <c r="C44" s="10" t="s">
        <v>123</v>
      </c>
      <c r="D44" s="11">
        <f>+D45+D46+D47</f>
        <v>110000</v>
      </c>
      <c r="E44" s="11">
        <f>+E45+E46+E47</f>
        <v>110000</v>
      </c>
      <c r="F44" s="11">
        <f>+F45+F46+F47</f>
        <v>54000</v>
      </c>
      <c r="G44" s="11">
        <f>+G45+G46+G47</f>
        <v>54000</v>
      </c>
      <c r="H44" s="11">
        <f>+H45+H46+H47</f>
        <v>54000</v>
      </c>
      <c r="I44" s="11">
        <f>+I45+I46+I47</f>
        <v>19936</v>
      </c>
      <c r="J44" s="11">
        <f>H44-I44</f>
        <v>34064</v>
      </c>
      <c r="K44" s="11">
        <f>+K45+K46+K47</f>
        <v>177160</v>
      </c>
    </row>
    <row r="45" spans="1:11" s="6" customFormat="1" x14ac:dyDescent="0.25">
      <c r="A45" s="10" t="s">
        <v>124</v>
      </c>
      <c r="B45" s="10" t="s">
        <v>125</v>
      </c>
      <c r="C45" s="10" t="s">
        <v>126</v>
      </c>
      <c r="D45" s="11">
        <v>36000</v>
      </c>
      <c r="E45" s="11">
        <v>36000</v>
      </c>
      <c r="F45" s="11">
        <v>20000</v>
      </c>
      <c r="G45" s="11">
        <v>20000</v>
      </c>
      <c r="H45" s="11">
        <v>20000</v>
      </c>
      <c r="I45" s="11">
        <v>19936</v>
      </c>
      <c r="J45" s="11">
        <f>H45-I45</f>
        <v>64</v>
      </c>
      <c r="K45" s="11">
        <v>22559</v>
      </c>
    </row>
    <row r="46" spans="1:11" s="6" customFormat="1" ht="22.5" x14ac:dyDescent="0.25">
      <c r="A46" s="10" t="s">
        <v>127</v>
      </c>
      <c r="B46" s="10" t="s">
        <v>128</v>
      </c>
      <c r="C46" s="10" t="s">
        <v>129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f>H46-I46</f>
        <v>0</v>
      </c>
      <c r="K46" s="11">
        <v>2649</v>
      </c>
    </row>
    <row r="47" spans="1:11" s="6" customFormat="1" x14ac:dyDescent="0.25">
      <c r="A47" s="10" t="s">
        <v>130</v>
      </c>
      <c r="B47" s="10" t="s">
        <v>131</v>
      </c>
      <c r="C47" s="10" t="s">
        <v>132</v>
      </c>
      <c r="D47" s="11">
        <v>74000</v>
      </c>
      <c r="E47" s="11">
        <v>74000</v>
      </c>
      <c r="F47" s="11">
        <v>34000</v>
      </c>
      <c r="G47" s="11">
        <v>34000</v>
      </c>
      <c r="H47" s="11">
        <v>34000</v>
      </c>
      <c r="I47" s="11">
        <v>0</v>
      </c>
      <c r="J47" s="11">
        <f>H47-I47</f>
        <v>34000</v>
      </c>
      <c r="K47" s="11">
        <v>151952</v>
      </c>
    </row>
    <row r="48" spans="1:11" s="6" customFormat="1" x14ac:dyDescent="0.25">
      <c r="A48" s="8"/>
      <c r="B48" s="8"/>
      <c r="C48" s="8"/>
      <c r="D48" s="9"/>
      <c r="E48" s="9"/>
      <c r="F48" s="9"/>
      <c r="G48" s="9"/>
      <c r="H48" s="9"/>
      <c r="I48" s="9"/>
      <c r="J48" s="9"/>
      <c r="K48" s="9"/>
    </row>
    <row r="49" spans="1:12" x14ac:dyDescent="0.25">
      <c r="A49" s="13" t="s">
        <v>133</v>
      </c>
      <c r="B49" s="13"/>
      <c r="C49" s="13"/>
      <c r="D49" s="13"/>
      <c r="E49" s="13" t="s">
        <v>135</v>
      </c>
      <c r="F49" s="13"/>
      <c r="G49" s="13"/>
      <c r="H49" s="13"/>
      <c r="I49" s="13" t="s">
        <v>136</v>
      </c>
      <c r="J49" s="13"/>
      <c r="K49" s="13"/>
      <c r="L49" s="13"/>
    </row>
    <row r="50" spans="1:12" x14ac:dyDescent="0.25">
      <c r="A50" s="3" t="s">
        <v>134</v>
      </c>
      <c r="B50" s="3"/>
      <c r="C50" s="3"/>
      <c r="D50" s="3"/>
      <c r="E50" s="3"/>
      <c r="F50" s="3"/>
      <c r="G50" s="3"/>
      <c r="H50" s="3"/>
      <c r="I50" s="3" t="s">
        <v>137</v>
      </c>
      <c r="J50" s="3"/>
      <c r="K50" s="3"/>
      <c r="L50" s="3"/>
    </row>
    <row r="97" spans="1:20" x14ac:dyDescent="0.25">
      <c r="A97" s="12"/>
      <c r="B97" s="12"/>
      <c r="C97" s="12"/>
      <c r="D97" s="12"/>
      <c r="I97" s="12"/>
      <c r="J97" s="12"/>
      <c r="K97" s="12"/>
      <c r="L97" s="12"/>
      <c r="Q97" s="12"/>
      <c r="R97" s="12"/>
      <c r="S97" s="12"/>
      <c r="T97" s="12"/>
    </row>
  </sheetData>
  <mergeCells count="21">
    <mergeCell ref="A49:D49"/>
    <mergeCell ref="A50:D50"/>
    <mergeCell ref="E49:H49"/>
    <mergeCell ref="E50:H50"/>
    <mergeCell ref="I49:L49"/>
    <mergeCell ref="I50:L50"/>
    <mergeCell ref="A9:B9"/>
    <mergeCell ref="C7:C8"/>
    <mergeCell ref="D7:D8"/>
    <mergeCell ref="E7:F7"/>
    <mergeCell ref="G7:G8"/>
    <mergeCell ref="H7:H8"/>
    <mergeCell ref="A1:K1"/>
    <mergeCell ref="A2:K2"/>
    <mergeCell ref="A3:K3"/>
    <mergeCell ref="A4:K4"/>
    <mergeCell ref="A5:K5"/>
    <mergeCell ref="A7:B8"/>
    <mergeCell ref="I7:I8"/>
    <mergeCell ref="J7:J8"/>
    <mergeCell ref="K7:K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2017-07-26T07:55:50Z</dcterms:created>
  <dcterms:modified xsi:type="dcterms:W3CDTF">2017-07-26T07:55:52Z</dcterms:modified>
</cp:coreProperties>
</file>